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dobosz\Desktop\"/>
    </mc:Choice>
  </mc:AlternateContent>
  <bookViews>
    <workbookView xWindow="0" yWindow="0" windowWidth="23040" windowHeight="8040"/>
  </bookViews>
  <sheets>
    <sheet name="Choroby wewnętrzne" sheetId="1" r:id="rId1"/>
  </sheets>
  <definedNames>
    <definedName name="_xlnm.Print_Area" localSheetId="0">'Choroby wewnętrzne'!$A$2:$N$73</definedName>
    <definedName name="_xlnm.Print_Titles" localSheetId="0">'Choroby wewnętrzne'!$2:$2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1" i="1" l="1"/>
  <c r="M60" i="1"/>
  <c r="M59" i="1"/>
  <c r="M57" i="1"/>
  <c r="M56" i="1"/>
  <c r="M53" i="1"/>
  <c r="M48" i="1"/>
  <c r="M47" i="1"/>
  <c r="M46" i="1"/>
  <c r="M43" i="1"/>
  <c r="M30" i="1"/>
  <c r="M29" i="1"/>
  <c r="M28" i="1"/>
  <c r="M26" i="1"/>
  <c r="M25" i="1"/>
  <c r="M24" i="1"/>
  <c r="M21" i="1"/>
  <c r="M20" i="1"/>
  <c r="M18" i="1"/>
  <c r="M13" i="1"/>
  <c r="K19" i="1" l="1"/>
  <c r="L19" i="1"/>
  <c r="M19" i="1"/>
  <c r="J19" i="1"/>
  <c r="N72" i="1" l="1"/>
  <c r="J54" i="1"/>
  <c r="K58" i="1"/>
  <c r="L58" i="1"/>
  <c r="J58" i="1"/>
  <c r="K54" i="1"/>
  <c r="L54" i="1"/>
  <c r="M54" i="1" s="1"/>
  <c r="K49" i="1"/>
  <c r="L49" i="1"/>
  <c r="J49" i="1"/>
  <c r="K41" i="1"/>
  <c r="K62" i="1" s="1"/>
  <c r="L41" i="1"/>
  <c r="M41" i="1" s="1"/>
  <c r="J41" i="1"/>
  <c r="K27" i="1"/>
  <c r="L27" i="1"/>
  <c r="M27" i="1" s="1"/>
  <c r="J27" i="1"/>
  <c r="K23" i="1"/>
  <c r="L23" i="1"/>
  <c r="J23" i="1"/>
  <c r="K14" i="1"/>
  <c r="L14" i="1"/>
  <c r="J14" i="1"/>
  <c r="K8" i="1"/>
  <c r="L8" i="1"/>
  <c r="J8" i="1"/>
  <c r="M14" i="1" l="1"/>
  <c r="M58" i="1"/>
  <c r="L32" i="1"/>
  <c r="M23" i="1"/>
  <c r="J62" i="1"/>
  <c r="J64" i="1" s="1"/>
  <c r="J63" i="1"/>
  <c r="K32" i="1"/>
  <c r="K72" i="1" s="1"/>
  <c r="L63" i="1"/>
  <c r="K63" i="1"/>
  <c r="K31" i="1"/>
  <c r="K71" i="1" s="1"/>
  <c r="J32" i="1"/>
  <c r="J72" i="1" s="1"/>
  <c r="L62" i="1"/>
  <c r="M62" i="1" s="1"/>
  <c r="L31" i="1"/>
  <c r="L71" i="1" s="1"/>
  <c r="J31" i="1"/>
  <c r="J71" i="1" s="1"/>
  <c r="J73" i="1" s="1"/>
  <c r="K64" i="1"/>
  <c r="N62" i="1"/>
  <c r="N71" i="1" s="1"/>
  <c r="N73" i="1" s="1"/>
  <c r="M32" i="1" l="1"/>
  <c r="M71" i="1"/>
  <c r="L64" i="1"/>
  <c r="M64" i="1" s="1"/>
  <c r="M63" i="1"/>
  <c r="L72" i="1"/>
  <c r="M72" i="1" s="1"/>
  <c r="L73" i="1"/>
  <c r="M73" i="1" s="1"/>
  <c r="K73" i="1"/>
  <c r="J33" i="1"/>
  <c r="K33" i="1"/>
  <c r="L33" i="1"/>
  <c r="M52" i="1"/>
  <c r="M55" i="1"/>
  <c r="M45" i="1"/>
  <c r="M44" i="1"/>
  <c r="M42" i="1"/>
  <c r="M51" i="1"/>
  <c r="M49" i="1" s="1"/>
  <c r="M17" i="1"/>
  <c r="M33" i="1" l="1"/>
  <c r="M22" i="1"/>
  <c r="M16" i="1" l="1"/>
  <c r="M15" i="1"/>
  <c r="M12" i="1"/>
  <c r="M11" i="1" l="1"/>
  <c r="M9" i="1" l="1"/>
  <c r="M10" i="1" l="1"/>
  <c r="M8" i="1" s="1"/>
  <c r="M31" i="1" s="1"/>
</calcChain>
</file>

<file path=xl/sharedStrings.xml><?xml version="1.0" encoding="utf-8"?>
<sst xmlns="http://schemas.openxmlformats.org/spreadsheetml/2006/main" count="215" uniqueCount="118">
  <si>
    <t>Lp.</t>
  </si>
  <si>
    <t>Kod</t>
  </si>
  <si>
    <t>Kategoria</t>
  </si>
  <si>
    <t>S</t>
  </si>
  <si>
    <t>Razem</t>
  </si>
  <si>
    <t>Punkty ECTS</t>
  </si>
  <si>
    <t>Forma zaliczenia</t>
  </si>
  <si>
    <t>Wymiar zajęć</t>
  </si>
  <si>
    <t>Przedmiot</t>
  </si>
  <si>
    <t>1.</t>
  </si>
  <si>
    <t>O</t>
  </si>
  <si>
    <t>ZO</t>
  </si>
  <si>
    <t>SEMESTR XI</t>
  </si>
  <si>
    <t>ZP ogółem</t>
  </si>
  <si>
    <t>w tym:</t>
  </si>
  <si>
    <t>ZP SWW</t>
  </si>
  <si>
    <t xml:space="preserve">Gastroenterologia </t>
  </si>
  <si>
    <t>Nefrologia</t>
  </si>
  <si>
    <t>Endokrynologia</t>
  </si>
  <si>
    <t>Hematologia</t>
  </si>
  <si>
    <t>1.1</t>
  </si>
  <si>
    <t>1.2</t>
  </si>
  <si>
    <t>1.3</t>
  </si>
  <si>
    <t>1.4</t>
  </si>
  <si>
    <t>Kardiologia</t>
  </si>
  <si>
    <t>Choroby płuc</t>
  </si>
  <si>
    <t>Alergologia</t>
  </si>
  <si>
    <t>Reumatologia</t>
  </si>
  <si>
    <t>11.LEK.D6.11.110</t>
  </si>
  <si>
    <t>11.LEK.D6.12.116</t>
  </si>
  <si>
    <t>1.5</t>
  </si>
  <si>
    <t>Diabetologia</t>
  </si>
  <si>
    <t>1.6</t>
  </si>
  <si>
    <t>Hepatologia</t>
  </si>
  <si>
    <t>ZO*</t>
  </si>
  <si>
    <t>E</t>
  </si>
  <si>
    <t>E*</t>
  </si>
  <si>
    <t>Choroby wewnętrzne ogółem, w tym:</t>
  </si>
  <si>
    <t>11.LEK.D6.11.111</t>
  </si>
  <si>
    <t>Pediatria</t>
  </si>
  <si>
    <t>11.LEK.D6.11.112</t>
  </si>
  <si>
    <t>Chirurgia ogółem, w tym:</t>
  </si>
  <si>
    <t>Dziecięca</t>
  </si>
  <si>
    <t>3.</t>
  </si>
  <si>
    <t>4.</t>
  </si>
  <si>
    <t>11.LEK.D6.11.113</t>
  </si>
  <si>
    <t>Ginekologia i położnictwo ogółem, w tym:</t>
  </si>
  <si>
    <t>Położnictwo</t>
  </si>
  <si>
    <t>Ginekologia</t>
  </si>
  <si>
    <t>4.2</t>
  </si>
  <si>
    <t>Kardiochirurgia</t>
  </si>
  <si>
    <t>Torakochirurgia</t>
  </si>
  <si>
    <t>3.1</t>
  </si>
  <si>
    <t>3.2</t>
  </si>
  <si>
    <t>3.3</t>
  </si>
  <si>
    <t>3.4</t>
  </si>
  <si>
    <t>5.</t>
  </si>
  <si>
    <t>11.LEK.D6.11.114</t>
  </si>
  <si>
    <t>Medycyna rodzinna</t>
  </si>
  <si>
    <t>6.</t>
  </si>
  <si>
    <t>11.LEK.D6.11.115</t>
  </si>
  <si>
    <t>Wybrana specjalność niezabiegowa:</t>
  </si>
  <si>
    <t>Neurologia</t>
  </si>
  <si>
    <t>F</t>
  </si>
  <si>
    <t>11.LEK.D6.11.115b</t>
  </si>
  <si>
    <t xml:space="preserve">Geriatria </t>
  </si>
  <si>
    <t>Onkologia</t>
  </si>
  <si>
    <t>11.LEK.D6.11.115d</t>
  </si>
  <si>
    <t>Dermatologia</t>
  </si>
  <si>
    <t>11.LEK.D6.11.115e</t>
  </si>
  <si>
    <t>Choroby zakaźne</t>
  </si>
  <si>
    <t>Rehabilitacja</t>
  </si>
  <si>
    <t>Ogólna</t>
  </si>
  <si>
    <t>Wybrana specjalność zabiegowa:</t>
  </si>
  <si>
    <t>7.</t>
  </si>
  <si>
    <t>Neurochirurgia</t>
  </si>
  <si>
    <t xml:space="preserve">Ortopedia z traumatologią </t>
  </si>
  <si>
    <t>Okulistyka</t>
  </si>
  <si>
    <t>11.LEK.D6.11.116</t>
  </si>
  <si>
    <t>Naczyniowa</t>
  </si>
  <si>
    <t>Onkologiczna</t>
  </si>
  <si>
    <t>Psychiatria</t>
  </si>
  <si>
    <t>Medycyna ratunkowa</t>
  </si>
  <si>
    <t xml:space="preserve">Anestezjologia i intensywna terapia </t>
  </si>
  <si>
    <t>Otorynolaryngologia</t>
  </si>
  <si>
    <t>Urologia</t>
  </si>
  <si>
    <t>SEMESTR XII</t>
  </si>
  <si>
    <t>Razem zajęcia pratyczne obowiązkowe</t>
  </si>
  <si>
    <t>Razem zajęcia pratyczne do wyboru</t>
  </si>
  <si>
    <t>Razem  zajęcia praktyczne w semestrze</t>
  </si>
  <si>
    <t>4.1</t>
  </si>
  <si>
    <t>6.1</t>
  </si>
  <si>
    <t>6.2</t>
  </si>
  <si>
    <t>6.3</t>
  </si>
  <si>
    <t>7.1</t>
  </si>
  <si>
    <t>7.2</t>
  </si>
  <si>
    <t>7.3</t>
  </si>
  <si>
    <t>11.LEK.D6.12.121</t>
  </si>
  <si>
    <t>11.LEK.D6.12.121b</t>
  </si>
  <si>
    <t>11.LEK.D6.12.121c</t>
  </si>
  <si>
    <t>11.LEK.D6.12.121e</t>
  </si>
  <si>
    <t>11.LEK.D6.12.118</t>
  </si>
  <si>
    <t>11.LEK.D6.12.117</t>
  </si>
  <si>
    <t>11.LEK.D6.12.119</t>
  </si>
  <si>
    <t>11.LEK.D6.12.120</t>
  </si>
  <si>
    <t>11.LEK.D6.11.115a</t>
  </si>
  <si>
    <t>11.LEK.D6.11.115c</t>
  </si>
  <si>
    <t>11.LEK.D6.11.115f</t>
  </si>
  <si>
    <t>11.LEK.D6.12.121a</t>
  </si>
  <si>
    <t>11.LEK.D6.12.121d</t>
  </si>
  <si>
    <t>11.LEK.D6.12.121f</t>
  </si>
  <si>
    <t>VI rok studiów</t>
  </si>
  <si>
    <t>Ogółem zajęcia pratyczne obowiązkowe</t>
  </si>
  <si>
    <t>Ogółem  zajęcia pratyczne do wyboru</t>
  </si>
  <si>
    <t>Ogółem  zajęcia praktyczne na VI roku studiów</t>
  </si>
  <si>
    <t>Uszczegółowiony harmonogram/plan kształcenia praktycznego na VI roku studiów</t>
  </si>
  <si>
    <t>*zintegrowany/zintegrowane</t>
  </si>
  <si>
    <t>*zintegrowany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</si>
</sst>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9"/>
      <name val="Verdana"/>
      <family val="2"/>
      <charset val="238"/>
    </font>
    <font>
      <i/>
      <sz val="10"/>
      <name val="Verdana"/>
      <family val="2"/>
      <charset val="238"/>
    </font>
    <font>
      <sz val="11"/>
      <name val="Czcionka tekstu podstawowego"/>
      <family val="2"/>
      <charset val="238"/>
    </font>
    <font>
      <b/>
      <sz val="9"/>
      <name val="Verdana"/>
      <family val="2"/>
      <charset val="238"/>
    </font>
    <font>
      <sz val="11"/>
      <color rgb="FFFF0000"/>
      <name val="Czcionka tekstu podstawowego"/>
      <family val="2"/>
      <charset val="238"/>
    </font>
    <font>
      <sz val="9"/>
      <color rgb="FFFF0000"/>
      <name val="Verdana"/>
      <family val="2"/>
      <charset val="238"/>
    </font>
    <font>
      <b/>
      <sz val="11"/>
      <name val="Czcionka tekstu podstawowego"/>
      <charset val="238"/>
    </font>
    <font>
      <b/>
      <sz val="11"/>
      <name val="Czcionka tekstu podstawowego"/>
      <family val="2"/>
      <charset val="238"/>
    </font>
    <font>
      <b/>
      <sz val="1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Border="1" applyAlignment="1">
      <alignment horizontal="center" vertical="top" wrapText="1"/>
    </xf>
    <xf numFmtId="49" fontId="2" fillId="0" borderId="14" xfId="0" applyNumberFormat="1" applyFont="1" applyBorder="1" applyAlignment="1">
      <alignment horizontal="center" vertical="top" wrapText="1"/>
    </xf>
    <xf numFmtId="49" fontId="2" fillId="3" borderId="4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49" fontId="2" fillId="3" borderId="31" xfId="0" applyNumberFormat="1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49" fontId="2" fillId="3" borderId="22" xfId="0" applyNumberFormat="1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3" borderId="26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 wrapText="1"/>
    </xf>
    <xf numFmtId="49" fontId="2" fillId="0" borderId="14" xfId="0" applyNumberFormat="1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9" fontId="2" fillId="3" borderId="32" xfId="0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2" fillId="5" borderId="30" xfId="0" applyFont="1" applyFill="1" applyBorder="1" applyAlignment="1">
      <alignment horizontal="center" vertical="top" wrapText="1"/>
    </xf>
    <xf numFmtId="0" fontId="2" fillId="0" borderId="39" xfId="0" applyFont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top" wrapText="1"/>
    </xf>
    <xf numFmtId="0" fontId="5" fillId="0" borderId="4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3" borderId="41" xfId="0" applyFont="1" applyFill="1" applyBorder="1" applyAlignment="1">
      <alignment horizontal="center" vertical="top" wrapText="1"/>
    </xf>
    <xf numFmtId="0" fontId="5" fillId="5" borderId="28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5" borderId="30" xfId="0" applyFont="1" applyFill="1" applyBorder="1" applyAlignment="1">
      <alignment horizontal="center" vertical="top" wrapText="1"/>
    </xf>
    <xf numFmtId="0" fontId="2" fillId="5" borderId="28" xfId="0" applyFont="1" applyFill="1" applyBorder="1" applyAlignment="1">
      <alignment horizontal="center" vertical="top" wrapText="1"/>
    </xf>
    <xf numFmtId="0" fontId="5" fillId="4" borderId="30" xfId="0" applyFont="1" applyFill="1" applyBorder="1" applyAlignment="1">
      <alignment horizontal="center" vertical="top" wrapText="1"/>
    </xf>
    <xf numFmtId="0" fontId="8" fillId="4" borderId="30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 vertical="top" wrapText="1"/>
    </xf>
    <xf numFmtId="49" fontId="2" fillId="0" borderId="31" xfId="0" applyNumberFormat="1" applyFont="1" applyBorder="1" applyAlignment="1">
      <alignment horizontal="center" vertical="top" wrapText="1"/>
    </xf>
    <xf numFmtId="49" fontId="2" fillId="0" borderId="13" xfId="0" applyNumberFormat="1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3" borderId="40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3" borderId="41" xfId="0" applyFont="1" applyFill="1" applyBorder="1" applyAlignment="1">
      <alignment horizontal="center" vertical="top" wrapText="1"/>
    </xf>
    <xf numFmtId="0" fontId="5" fillId="3" borderId="2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4" fillId="3" borderId="0" xfId="0" applyFont="1" applyFill="1"/>
    <xf numFmtId="0" fontId="5" fillId="4" borderId="15" xfId="0" applyFont="1" applyFill="1" applyBorder="1" applyAlignment="1">
      <alignment horizontal="right" vertical="top" wrapText="1"/>
    </xf>
    <xf numFmtId="0" fontId="5" fillId="4" borderId="16" xfId="0" applyFont="1" applyFill="1" applyBorder="1" applyAlignment="1">
      <alignment horizontal="right" vertical="top" wrapText="1"/>
    </xf>
    <xf numFmtId="0" fontId="5" fillId="4" borderId="17" xfId="0" applyFont="1" applyFill="1" applyBorder="1" applyAlignment="1">
      <alignment horizontal="right" vertical="top" wrapText="1"/>
    </xf>
    <xf numFmtId="0" fontId="8" fillId="4" borderId="28" xfId="0" applyFont="1" applyFill="1" applyBorder="1" applyAlignment="1">
      <alignment horizontal="right"/>
    </xf>
    <xf numFmtId="0" fontId="4" fillId="4" borderId="6" xfId="0" applyFont="1" applyFill="1" applyBorder="1" applyAlignment="1">
      <alignment horizontal="right"/>
    </xf>
    <xf numFmtId="0" fontId="2" fillId="0" borderId="37" xfId="0" applyFont="1" applyBorder="1" applyAlignment="1">
      <alignment horizontal="left" vertical="top" wrapText="1"/>
    </xf>
    <xf numFmtId="0" fontId="2" fillId="0" borderId="38" xfId="0" applyFont="1" applyBorder="1" applyAlignment="1">
      <alignment horizontal="left" vertical="top" wrapText="1"/>
    </xf>
    <xf numFmtId="0" fontId="2" fillId="0" borderId="42" xfId="0" applyFont="1" applyBorder="1" applyAlignment="1">
      <alignment horizontal="left" vertical="top" wrapText="1"/>
    </xf>
    <xf numFmtId="0" fontId="8" fillId="0" borderId="43" xfId="0" applyFont="1" applyBorder="1" applyAlignment="1">
      <alignment horizontal="left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4" fillId="0" borderId="44" xfId="0" applyFont="1" applyBorder="1" applyAlignment="1">
      <alignment horizontal="center"/>
    </xf>
    <xf numFmtId="0" fontId="2" fillId="0" borderId="33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36" xfId="0" applyFont="1" applyBorder="1" applyAlignment="1">
      <alignment horizontal="left" vertical="top" wrapText="1"/>
    </xf>
    <xf numFmtId="0" fontId="5" fillId="5" borderId="29" xfId="0" applyFont="1" applyFill="1" applyBorder="1" applyAlignment="1">
      <alignment horizontal="left" vertical="top" wrapText="1"/>
    </xf>
    <xf numFmtId="0" fontId="5" fillId="5" borderId="16" xfId="0" applyFont="1" applyFill="1" applyBorder="1" applyAlignment="1">
      <alignment horizontal="left" vertical="top" wrapText="1"/>
    </xf>
    <xf numFmtId="0" fontId="2" fillId="3" borderId="33" xfId="0" applyFont="1" applyFill="1" applyBorder="1" applyAlignment="1">
      <alignment horizontal="left" vertical="top" wrapText="1"/>
    </xf>
    <xf numFmtId="0" fontId="2" fillId="3" borderId="34" xfId="0" applyFont="1" applyFill="1" applyBorder="1" applyAlignment="1">
      <alignment horizontal="left" vertical="top" wrapText="1"/>
    </xf>
    <xf numFmtId="0" fontId="2" fillId="3" borderId="35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0" fontId="2" fillId="3" borderId="20" xfId="0" applyFont="1" applyFill="1" applyBorder="1" applyAlignment="1">
      <alignment horizontal="left" vertical="top" wrapText="1"/>
    </xf>
    <xf numFmtId="0" fontId="2" fillId="3" borderId="24" xfId="0" applyFont="1" applyFill="1" applyBorder="1" applyAlignment="1">
      <alignment horizontal="left" vertical="top" wrapText="1"/>
    </xf>
    <xf numFmtId="0" fontId="2" fillId="3" borderId="25" xfId="0" applyFont="1" applyFill="1" applyBorder="1" applyAlignment="1">
      <alignment horizontal="left" vertical="top" wrapText="1"/>
    </xf>
    <xf numFmtId="0" fontId="3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5" fillId="5" borderId="17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2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2" fillId="3" borderId="9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36" xfId="0" applyFont="1" applyFill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abSelected="1" view="pageBreakPreview" topLeftCell="A40" zoomScaleNormal="100" zoomScaleSheetLayoutView="100" workbookViewId="0">
      <selection activeCell="P18" sqref="P18"/>
    </sheetView>
  </sheetViews>
  <sheetFormatPr defaultColWidth="9" defaultRowHeight="14.25"/>
  <cols>
    <col min="1" max="1" width="5.625" style="3" customWidth="1"/>
    <col min="2" max="2" width="16.875" style="3" customWidth="1"/>
    <col min="3" max="4" width="8.625" style="3" customWidth="1"/>
    <col min="5" max="5" width="9.125" style="3" customWidth="1"/>
    <col min="6" max="7" width="8.625" style="3" customWidth="1"/>
    <col min="8" max="8" width="9.125" style="3" customWidth="1"/>
    <col min="9" max="9" width="9.625" style="3" customWidth="1"/>
    <col min="10" max="16384" width="9" style="3"/>
  </cols>
  <sheetData>
    <row r="1" spans="1:15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5">
      <c r="A2" s="106" t="s">
        <v>115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5" ht="15" thickBot="1"/>
    <row r="4" spans="1:15">
      <c r="A4" s="72" t="s">
        <v>0</v>
      </c>
      <c r="B4" s="74" t="s">
        <v>12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5"/>
    </row>
    <row r="5" spans="1:15" ht="14.25" customHeight="1">
      <c r="A5" s="73"/>
      <c r="B5" s="76" t="s">
        <v>1</v>
      </c>
      <c r="C5" s="78" t="s">
        <v>8</v>
      </c>
      <c r="D5" s="79"/>
      <c r="E5" s="79"/>
      <c r="F5" s="79"/>
      <c r="G5" s="79"/>
      <c r="H5" s="76" t="s">
        <v>2</v>
      </c>
      <c r="I5" s="76" t="s">
        <v>6</v>
      </c>
      <c r="J5" s="76" t="s">
        <v>7</v>
      </c>
      <c r="K5" s="76"/>
      <c r="L5" s="76"/>
      <c r="M5" s="76"/>
      <c r="N5" s="82" t="s">
        <v>5</v>
      </c>
    </row>
    <row r="6" spans="1:15" ht="14.25" customHeight="1">
      <c r="A6" s="73"/>
      <c r="B6" s="76"/>
      <c r="C6" s="80"/>
      <c r="D6" s="81"/>
      <c r="E6" s="81"/>
      <c r="F6" s="81"/>
      <c r="G6" s="81"/>
      <c r="H6" s="76"/>
      <c r="I6" s="76"/>
      <c r="J6" s="77" t="s">
        <v>3</v>
      </c>
      <c r="K6" s="77" t="s">
        <v>13</v>
      </c>
      <c r="L6" s="4" t="s">
        <v>14</v>
      </c>
      <c r="M6" s="77" t="s">
        <v>4</v>
      </c>
      <c r="N6" s="82"/>
    </row>
    <row r="7" spans="1:15" ht="15" thickBot="1">
      <c r="A7" s="73"/>
      <c r="B7" s="77"/>
      <c r="C7" s="80"/>
      <c r="D7" s="81"/>
      <c r="E7" s="81"/>
      <c r="F7" s="81"/>
      <c r="G7" s="81"/>
      <c r="H7" s="77"/>
      <c r="I7" s="77"/>
      <c r="J7" s="84"/>
      <c r="K7" s="84"/>
      <c r="L7" s="6" t="s">
        <v>15</v>
      </c>
      <c r="M7" s="84"/>
      <c r="N7" s="83"/>
    </row>
    <row r="8" spans="1:15" ht="19.5" customHeight="1" thickBot="1">
      <c r="A8" s="42" t="s">
        <v>9</v>
      </c>
      <c r="B8" s="43" t="s">
        <v>28</v>
      </c>
      <c r="C8" s="95" t="s">
        <v>37</v>
      </c>
      <c r="D8" s="96"/>
      <c r="E8" s="96"/>
      <c r="F8" s="96"/>
      <c r="G8" s="96"/>
      <c r="H8" s="43" t="s">
        <v>10</v>
      </c>
      <c r="I8" s="43" t="s">
        <v>34</v>
      </c>
      <c r="J8" s="43">
        <f>J9+J10+J11+J12</f>
        <v>21</v>
      </c>
      <c r="K8" s="43">
        <f t="shared" ref="K8:M8" si="0">K9+K10+K11+K12</f>
        <v>57</v>
      </c>
      <c r="L8" s="43">
        <f t="shared" si="0"/>
        <v>9</v>
      </c>
      <c r="M8" s="43">
        <f t="shared" si="0"/>
        <v>78</v>
      </c>
      <c r="N8" s="44">
        <v>6</v>
      </c>
    </row>
    <row r="9" spans="1:15" ht="20.100000000000001" customHeight="1">
      <c r="A9" s="10" t="s">
        <v>20</v>
      </c>
      <c r="B9" s="11" t="s">
        <v>28</v>
      </c>
      <c r="C9" s="100" t="s">
        <v>33</v>
      </c>
      <c r="D9" s="101"/>
      <c r="E9" s="101"/>
      <c r="F9" s="101"/>
      <c r="G9" s="102"/>
      <c r="H9" s="11"/>
      <c r="I9" s="11"/>
      <c r="J9" s="11">
        <v>3</v>
      </c>
      <c r="K9" s="11">
        <v>6</v>
      </c>
      <c r="L9" s="11"/>
      <c r="M9" s="11">
        <f t="shared" ref="M9:M18" si="1">SUM(J9:L9)-L9</f>
        <v>9</v>
      </c>
      <c r="N9" s="12"/>
      <c r="O9" s="7"/>
    </row>
    <row r="10" spans="1:15" ht="20.100000000000001" customHeight="1">
      <c r="A10" s="10" t="s">
        <v>21</v>
      </c>
      <c r="B10" s="11" t="s">
        <v>28</v>
      </c>
      <c r="C10" s="100" t="s">
        <v>18</v>
      </c>
      <c r="D10" s="101"/>
      <c r="E10" s="101"/>
      <c r="F10" s="101"/>
      <c r="G10" s="101"/>
      <c r="H10" s="11"/>
      <c r="I10" s="11"/>
      <c r="J10" s="11">
        <v>6</v>
      </c>
      <c r="K10" s="11">
        <v>15</v>
      </c>
      <c r="L10" s="11">
        <v>3</v>
      </c>
      <c r="M10" s="11">
        <f t="shared" si="1"/>
        <v>21</v>
      </c>
      <c r="N10" s="12"/>
      <c r="O10" s="7"/>
    </row>
    <row r="11" spans="1:15" ht="20.100000000000001" customHeight="1">
      <c r="A11" s="13" t="s">
        <v>22</v>
      </c>
      <c r="B11" s="14" t="s">
        <v>28</v>
      </c>
      <c r="C11" s="112" t="s">
        <v>19</v>
      </c>
      <c r="D11" s="113"/>
      <c r="E11" s="113"/>
      <c r="F11" s="113"/>
      <c r="G11" s="113"/>
      <c r="H11" s="14"/>
      <c r="I11" s="14"/>
      <c r="J11" s="14">
        <v>6</v>
      </c>
      <c r="K11" s="14">
        <v>18</v>
      </c>
      <c r="L11" s="14">
        <v>3</v>
      </c>
      <c r="M11" s="14">
        <f t="shared" si="1"/>
        <v>24</v>
      </c>
      <c r="N11" s="15"/>
      <c r="O11" s="7"/>
    </row>
    <row r="12" spans="1:15" ht="20.100000000000001" customHeight="1" thickBot="1">
      <c r="A12" s="16" t="s">
        <v>23</v>
      </c>
      <c r="B12" s="17" t="s">
        <v>28</v>
      </c>
      <c r="C12" s="103" t="s">
        <v>27</v>
      </c>
      <c r="D12" s="104"/>
      <c r="E12" s="104"/>
      <c r="F12" s="104"/>
      <c r="G12" s="104"/>
      <c r="H12" s="17"/>
      <c r="I12" s="14"/>
      <c r="J12" s="17">
        <v>6</v>
      </c>
      <c r="K12" s="17">
        <v>18</v>
      </c>
      <c r="L12" s="17">
        <v>3</v>
      </c>
      <c r="M12" s="17">
        <f t="shared" si="1"/>
        <v>24</v>
      </c>
      <c r="N12" s="18"/>
      <c r="O12" s="7"/>
    </row>
    <row r="13" spans="1:15" ht="20.100000000000001" customHeight="1" thickBot="1">
      <c r="A13" s="42">
        <v>2</v>
      </c>
      <c r="B13" s="43" t="s">
        <v>38</v>
      </c>
      <c r="C13" s="95" t="s">
        <v>39</v>
      </c>
      <c r="D13" s="96"/>
      <c r="E13" s="96"/>
      <c r="F13" s="96"/>
      <c r="G13" s="96"/>
      <c r="H13" s="43" t="s">
        <v>10</v>
      </c>
      <c r="I13" s="43" t="s">
        <v>11</v>
      </c>
      <c r="J13" s="43">
        <v>15</v>
      </c>
      <c r="K13" s="43">
        <v>45</v>
      </c>
      <c r="L13" s="43">
        <v>9</v>
      </c>
      <c r="M13" s="43">
        <f t="shared" si="1"/>
        <v>60</v>
      </c>
      <c r="N13" s="44">
        <v>4</v>
      </c>
      <c r="O13" s="7"/>
    </row>
    <row r="14" spans="1:15" ht="20.100000000000001" customHeight="1" thickBot="1">
      <c r="A14" s="42" t="s">
        <v>43</v>
      </c>
      <c r="B14" s="43" t="s">
        <v>40</v>
      </c>
      <c r="C14" s="95" t="s">
        <v>41</v>
      </c>
      <c r="D14" s="96"/>
      <c r="E14" s="96"/>
      <c r="F14" s="96"/>
      <c r="G14" s="96"/>
      <c r="H14" s="43" t="s">
        <v>10</v>
      </c>
      <c r="I14" s="48" t="s">
        <v>34</v>
      </c>
      <c r="J14" s="43">
        <f>J15+J16+J17+J18</f>
        <v>18</v>
      </c>
      <c r="K14" s="43">
        <f t="shared" ref="K14:L14" si="2">K15+K16+K17+K18</f>
        <v>57</v>
      </c>
      <c r="L14" s="43">
        <f t="shared" si="2"/>
        <v>15</v>
      </c>
      <c r="M14" s="43">
        <f t="shared" si="1"/>
        <v>75</v>
      </c>
      <c r="N14" s="44">
        <v>6</v>
      </c>
      <c r="O14" s="7"/>
    </row>
    <row r="15" spans="1:15" ht="20.100000000000001" customHeight="1">
      <c r="A15" s="25" t="s">
        <v>52</v>
      </c>
      <c r="B15" s="24" t="s">
        <v>40</v>
      </c>
      <c r="C15" s="97" t="s">
        <v>72</v>
      </c>
      <c r="D15" s="98"/>
      <c r="E15" s="98"/>
      <c r="F15" s="98"/>
      <c r="G15" s="99"/>
      <c r="H15" s="26"/>
      <c r="I15" s="26"/>
      <c r="J15" s="26">
        <v>9</v>
      </c>
      <c r="K15" s="26">
        <v>15</v>
      </c>
      <c r="L15" s="26">
        <v>3</v>
      </c>
      <c r="M15" s="26">
        <f t="shared" si="1"/>
        <v>24</v>
      </c>
      <c r="N15" s="27"/>
      <c r="O15" s="7"/>
    </row>
    <row r="16" spans="1:15" ht="20.100000000000001" customHeight="1">
      <c r="A16" s="10" t="s">
        <v>53</v>
      </c>
      <c r="B16" s="1" t="s">
        <v>40</v>
      </c>
      <c r="C16" s="100" t="s">
        <v>50</v>
      </c>
      <c r="D16" s="101"/>
      <c r="E16" s="101"/>
      <c r="F16" s="101"/>
      <c r="G16" s="101"/>
      <c r="H16" s="11"/>
      <c r="I16" s="11"/>
      <c r="J16" s="11">
        <v>3</v>
      </c>
      <c r="K16" s="11">
        <v>12</v>
      </c>
      <c r="L16" s="11">
        <v>3</v>
      </c>
      <c r="M16" s="11">
        <f t="shared" si="1"/>
        <v>15</v>
      </c>
      <c r="N16" s="12"/>
      <c r="O16" s="7"/>
    </row>
    <row r="17" spans="1:15" ht="20.100000000000001" customHeight="1">
      <c r="A17" s="13" t="s">
        <v>54</v>
      </c>
      <c r="B17" s="29" t="s">
        <v>40</v>
      </c>
      <c r="C17" s="112" t="s">
        <v>51</v>
      </c>
      <c r="D17" s="113"/>
      <c r="E17" s="113"/>
      <c r="F17" s="113"/>
      <c r="G17" s="114"/>
      <c r="H17" s="11"/>
      <c r="I17" s="11"/>
      <c r="J17" s="14">
        <v>3</v>
      </c>
      <c r="K17" s="14">
        <v>12</v>
      </c>
      <c r="L17" s="14">
        <v>3</v>
      </c>
      <c r="M17" s="11">
        <f t="shared" si="1"/>
        <v>15</v>
      </c>
      <c r="N17" s="15"/>
      <c r="O17" s="7"/>
    </row>
    <row r="18" spans="1:15" ht="20.100000000000001" customHeight="1" thickBot="1">
      <c r="A18" s="16" t="s">
        <v>55</v>
      </c>
      <c r="B18" s="28" t="s">
        <v>40</v>
      </c>
      <c r="C18" s="103" t="s">
        <v>42</v>
      </c>
      <c r="D18" s="104"/>
      <c r="E18" s="104"/>
      <c r="F18" s="104"/>
      <c r="G18" s="104"/>
      <c r="H18" s="17"/>
      <c r="I18" s="17"/>
      <c r="J18" s="17">
        <v>3</v>
      </c>
      <c r="K18" s="17">
        <v>18</v>
      </c>
      <c r="L18" s="17">
        <v>6</v>
      </c>
      <c r="M18" s="17">
        <f t="shared" si="1"/>
        <v>21</v>
      </c>
      <c r="N18" s="18"/>
      <c r="O18" s="7"/>
    </row>
    <row r="19" spans="1:15" ht="20.100000000000001" customHeight="1" thickBot="1">
      <c r="A19" s="42" t="s">
        <v>44</v>
      </c>
      <c r="B19" s="43" t="s">
        <v>45</v>
      </c>
      <c r="C19" s="95" t="s">
        <v>46</v>
      </c>
      <c r="D19" s="96"/>
      <c r="E19" s="96"/>
      <c r="F19" s="96"/>
      <c r="G19" s="96"/>
      <c r="H19" s="43" t="s">
        <v>10</v>
      </c>
      <c r="I19" s="43" t="s">
        <v>36</v>
      </c>
      <c r="J19" s="43">
        <f>J20+J21</f>
        <v>15</v>
      </c>
      <c r="K19" s="43">
        <f t="shared" ref="K19:M19" si="3">K20+K21</f>
        <v>45</v>
      </c>
      <c r="L19" s="43">
        <f t="shared" si="3"/>
        <v>12</v>
      </c>
      <c r="M19" s="43">
        <f t="shared" si="3"/>
        <v>60</v>
      </c>
      <c r="N19" s="44">
        <v>4</v>
      </c>
      <c r="O19" s="32"/>
    </row>
    <row r="20" spans="1:15" ht="20.100000000000001" customHeight="1">
      <c r="A20" s="13" t="s">
        <v>90</v>
      </c>
      <c r="B20" s="1" t="s">
        <v>45</v>
      </c>
      <c r="C20" s="89" t="s">
        <v>48</v>
      </c>
      <c r="D20" s="90"/>
      <c r="E20" s="90"/>
      <c r="F20" s="90"/>
      <c r="G20" s="91"/>
      <c r="H20" s="35"/>
      <c r="I20" s="52"/>
      <c r="J20" s="14">
        <v>6</v>
      </c>
      <c r="K20" s="14">
        <v>15</v>
      </c>
      <c r="L20" s="14">
        <v>6</v>
      </c>
      <c r="M20" s="14">
        <f>SUM(J20:L20)-L20</f>
        <v>21</v>
      </c>
      <c r="N20" s="36"/>
      <c r="O20" s="37"/>
    </row>
    <row r="21" spans="1:15" ht="20.100000000000001" customHeight="1" thickBot="1">
      <c r="A21" s="13" t="s">
        <v>49</v>
      </c>
      <c r="B21" s="1" t="s">
        <v>45</v>
      </c>
      <c r="C21" s="100" t="s">
        <v>47</v>
      </c>
      <c r="D21" s="101"/>
      <c r="E21" s="101"/>
      <c r="F21" s="101"/>
      <c r="G21" s="102"/>
      <c r="H21" s="11"/>
      <c r="I21" s="11"/>
      <c r="J21" s="14">
        <v>9</v>
      </c>
      <c r="K21" s="14">
        <v>30</v>
      </c>
      <c r="L21" s="14">
        <v>6</v>
      </c>
      <c r="M21" s="14">
        <f>SUM(J21:L21)-L21</f>
        <v>39</v>
      </c>
      <c r="N21" s="15"/>
      <c r="O21" s="7"/>
    </row>
    <row r="22" spans="1:15" ht="20.100000000000001" customHeight="1" thickBot="1">
      <c r="A22" s="45" t="s">
        <v>56</v>
      </c>
      <c r="B22" s="43" t="s">
        <v>57</v>
      </c>
      <c r="C22" s="95" t="s">
        <v>58</v>
      </c>
      <c r="D22" s="96"/>
      <c r="E22" s="96"/>
      <c r="F22" s="96"/>
      <c r="G22" s="96"/>
      <c r="H22" s="43" t="s">
        <v>10</v>
      </c>
      <c r="I22" s="43" t="s">
        <v>35</v>
      </c>
      <c r="J22" s="43">
        <v>15</v>
      </c>
      <c r="K22" s="43">
        <v>45</v>
      </c>
      <c r="L22" s="43">
        <v>12</v>
      </c>
      <c r="M22" s="43">
        <f t="shared" ref="M22" si="4">SUM(I22:L22)-L22</f>
        <v>60</v>
      </c>
      <c r="N22" s="44">
        <v>4</v>
      </c>
      <c r="O22" s="7"/>
    </row>
    <row r="23" spans="1:15" ht="20.100000000000001" customHeight="1" thickBot="1">
      <c r="A23" s="45" t="s">
        <v>59</v>
      </c>
      <c r="B23" s="43" t="s">
        <v>60</v>
      </c>
      <c r="C23" s="95" t="s">
        <v>61</v>
      </c>
      <c r="D23" s="96"/>
      <c r="E23" s="96"/>
      <c r="F23" s="96"/>
      <c r="G23" s="96"/>
      <c r="H23" s="43" t="s">
        <v>63</v>
      </c>
      <c r="I23" s="30"/>
      <c r="J23" s="43">
        <f>J24+J25</f>
        <v>15</v>
      </c>
      <c r="K23" s="43">
        <f t="shared" ref="K23:L23" si="5">K24+K25</f>
        <v>75</v>
      </c>
      <c r="L23" s="43">
        <f t="shared" si="5"/>
        <v>9</v>
      </c>
      <c r="M23" s="43">
        <f t="shared" ref="M23:M30" si="6">SUM(J23:L23)-L23</f>
        <v>90</v>
      </c>
      <c r="N23" s="44"/>
      <c r="O23" s="7"/>
    </row>
    <row r="24" spans="1:15" ht="20.100000000000001" customHeight="1">
      <c r="A24" s="5" t="s">
        <v>91</v>
      </c>
      <c r="B24" s="1" t="s">
        <v>64</v>
      </c>
      <c r="C24" s="85" t="s">
        <v>65</v>
      </c>
      <c r="D24" s="86"/>
      <c r="E24" s="86"/>
      <c r="F24" s="86"/>
      <c r="G24" s="86"/>
      <c r="H24" s="1"/>
      <c r="I24" s="1" t="s">
        <v>11</v>
      </c>
      <c r="J24" s="1">
        <v>9</v>
      </c>
      <c r="K24" s="1">
        <v>51</v>
      </c>
      <c r="L24" s="1">
        <v>6</v>
      </c>
      <c r="M24" s="11">
        <f t="shared" si="6"/>
        <v>60</v>
      </c>
      <c r="N24" s="57">
        <v>4</v>
      </c>
      <c r="O24" s="7"/>
    </row>
    <row r="25" spans="1:15" ht="20.100000000000001" customHeight="1">
      <c r="A25" s="5" t="s">
        <v>92</v>
      </c>
      <c r="B25" s="1" t="s">
        <v>67</v>
      </c>
      <c r="C25" s="85" t="s">
        <v>68</v>
      </c>
      <c r="D25" s="86"/>
      <c r="E25" s="86"/>
      <c r="F25" s="86"/>
      <c r="G25" s="86"/>
      <c r="H25" s="1"/>
      <c r="I25" s="1" t="s">
        <v>11</v>
      </c>
      <c r="J25" s="1">
        <v>6</v>
      </c>
      <c r="K25" s="1">
        <v>24</v>
      </c>
      <c r="L25" s="1">
        <v>3</v>
      </c>
      <c r="M25" s="11">
        <f t="shared" si="6"/>
        <v>30</v>
      </c>
      <c r="N25" s="57">
        <v>2</v>
      </c>
      <c r="O25" s="7"/>
    </row>
    <row r="26" spans="1:15" ht="20.100000000000001" customHeight="1" thickBot="1">
      <c r="A26" s="49" t="s">
        <v>93</v>
      </c>
      <c r="B26" s="29" t="s">
        <v>69</v>
      </c>
      <c r="C26" s="92" t="s">
        <v>70</v>
      </c>
      <c r="D26" s="93"/>
      <c r="E26" s="93"/>
      <c r="F26" s="93"/>
      <c r="G26" s="93"/>
      <c r="H26" s="29"/>
      <c r="I26" s="29" t="s">
        <v>11</v>
      </c>
      <c r="J26" s="29">
        <v>6</v>
      </c>
      <c r="K26" s="29">
        <v>24</v>
      </c>
      <c r="L26" s="29">
        <v>3</v>
      </c>
      <c r="M26" s="14">
        <f t="shared" si="6"/>
        <v>30</v>
      </c>
      <c r="N26" s="58">
        <v>2</v>
      </c>
      <c r="O26" s="7"/>
    </row>
    <row r="27" spans="1:15" ht="20.100000000000001" customHeight="1" thickBot="1">
      <c r="A27" s="45" t="s">
        <v>74</v>
      </c>
      <c r="B27" s="43" t="s">
        <v>97</v>
      </c>
      <c r="C27" s="95" t="s">
        <v>73</v>
      </c>
      <c r="D27" s="96"/>
      <c r="E27" s="96"/>
      <c r="F27" s="96"/>
      <c r="G27" s="96"/>
      <c r="H27" s="43" t="s">
        <v>63</v>
      </c>
      <c r="I27" s="30"/>
      <c r="J27" s="43">
        <f>J28+J30</f>
        <v>15</v>
      </c>
      <c r="K27" s="43">
        <f t="shared" ref="K27:L27" si="7">K28+K30</f>
        <v>75</v>
      </c>
      <c r="L27" s="43">
        <f t="shared" si="7"/>
        <v>9</v>
      </c>
      <c r="M27" s="43">
        <f t="shared" si="6"/>
        <v>90</v>
      </c>
      <c r="N27" s="31"/>
      <c r="O27" s="7"/>
    </row>
    <row r="28" spans="1:15" ht="20.100000000000001" customHeight="1">
      <c r="A28" s="50" t="s">
        <v>94</v>
      </c>
      <c r="B28" s="26" t="s">
        <v>98</v>
      </c>
      <c r="C28" s="68" t="s">
        <v>75</v>
      </c>
      <c r="D28" s="69"/>
      <c r="E28" s="69"/>
      <c r="F28" s="69"/>
      <c r="G28" s="70"/>
      <c r="H28" s="39"/>
      <c r="I28" s="51" t="s">
        <v>11</v>
      </c>
      <c r="J28" s="39">
        <v>9</v>
      </c>
      <c r="K28" s="40">
        <v>51</v>
      </c>
      <c r="L28" s="40">
        <v>6</v>
      </c>
      <c r="M28" s="40">
        <f t="shared" si="6"/>
        <v>60</v>
      </c>
      <c r="N28" s="59">
        <v>4</v>
      </c>
      <c r="O28" s="7"/>
    </row>
    <row r="29" spans="1:15" ht="20.100000000000001" customHeight="1">
      <c r="A29" s="49" t="s">
        <v>95</v>
      </c>
      <c r="B29" s="11" t="s">
        <v>99</v>
      </c>
      <c r="C29" s="85" t="s">
        <v>76</v>
      </c>
      <c r="D29" s="86"/>
      <c r="E29" s="86"/>
      <c r="F29" s="86"/>
      <c r="G29" s="87"/>
      <c r="H29" s="29"/>
      <c r="I29" s="1" t="s">
        <v>11</v>
      </c>
      <c r="J29" s="29">
        <v>9</v>
      </c>
      <c r="K29" s="14">
        <v>51</v>
      </c>
      <c r="L29" s="14">
        <v>6</v>
      </c>
      <c r="M29" s="14">
        <f t="shared" si="6"/>
        <v>60</v>
      </c>
      <c r="N29" s="60">
        <v>4</v>
      </c>
      <c r="O29" s="7"/>
    </row>
    <row r="30" spans="1:15" ht="20.100000000000001" customHeight="1" thickBot="1">
      <c r="A30" s="49" t="s">
        <v>96</v>
      </c>
      <c r="B30" s="17" t="s">
        <v>100</v>
      </c>
      <c r="C30" s="85" t="s">
        <v>77</v>
      </c>
      <c r="D30" s="86"/>
      <c r="E30" s="86"/>
      <c r="F30" s="86"/>
      <c r="G30" s="87"/>
      <c r="H30" s="29"/>
      <c r="I30" s="1" t="s">
        <v>11</v>
      </c>
      <c r="J30" s="29">
        <v>6</v>
      </c>
      <c r="K30" s="14">
        <v>24</v>
      </c>
      <c r="L30" s="14">
        <v>3</v>
      </c>
      <c r="M30" s="17">
        <f t="shared" si="6"/>
        <v>30</v>
      </c>
      <c r="N30" s="60">
        <v>2</v>
      </c>
      <c r="O30" s="7"/>
    </row>
    <row r="31" spans="1:15" ht="15" customHeight="1" thickBot="1">
      <c r="A31" s="63" t="s">
        <v>87</v>
      </c>
      <c r="B31" s="64"/>
      <c r="C31" s="64"/>
      <c r="D31" s="64"/>
      <c r="E31" s="64"/>
      <c r="F31" s="64"/>
      <c r="G31" s="64"/>
      <c r="H31" s="64"/>
      <c r="I31" s="65"/>
      <c r="J31" s="19">
        <f>J8+J13+J14+J19+J22</f>
        <v>84</v>
      </c>
      <c r="K31" s="19">
        <f>K8+K13+K14+K19+K22</f>
        <v>249</v>
      </c>
      <c r="L31" s="19">
        <f>L8+L13+L14+L19+L22</f>
        <v>57</v>
      </c>
      <c r="M31" s="19">
        <f>M8+M13+M14+M19+M22</f>
        <v>333</v>
      </c>
      <c r="N31" s="46">
        <v>24</v>
      </c>
      <c r="O31" s="7"/>
    </row>
    <row r="32" spans="1:15" ht="15" customHeight="1" thickBot="1">
      <c r="A32" s="63" t="s">
        <v>88</v>
      </c>
      <c r="B32" s="64"/>
      <c r="C32" s="64"/>
      <c r="D32" s="64"/>
      <c r="E32" s="64"/>
      <c r="F32" s="64"/>
      <c r="G32" s="64"/>
      <c r="H32" s="64"/>
      <c r="I32" s="65"/>
      <c r="J32" s="19">
        <f>(J23+J27)/2</f>
        <v>15</v>
      </c>
      <c r="K32" s="19">
        <f t="shared" ref="K32:L32" si="8">(K23+K27)/2</f>
        <v>75</v>
      </c>
      <c r="L32" s="19">
        <f t="shared" si="8"/>
        <v>9</v>
      </c>
      <c r="M32" s="19">
        <f>SUM(J32:L32)-L32</f>
        <v>90</v>
      </c>
      <c r="N32" s="46">
        <v>6</v>
      </c>
      <c r="O32" s="7"/>
    </row>
    <row r="33" spans="1:19" ht="15" customHeight="1" thickBot="1">
      <c r="A33" s="66" t="s">
        <v>89</v>
      </c>
      <c r="B33" s="67"/>
      <c r="C33" s="67"/>
      <c r="D33" s="67"/>
      <c r="E33" s="67"/>
      <c r="F33" s="67"/>
      <c r="G33" s="67"/>
      <c r="H33" s="67"/>
      <c r="I33" s="67"/>
      <c r="J33" s="19">
        <f>J31+J32</f>
        <v>99</v>
      </c>
      <c r="K33" s="19">
        <f t="shared" ref="K33:L33" si="9">K31+K32</f>
        <v>324</v>
      </c>
      <c r="L33" s="19">
        <f t="shared" si="9"/>
        <v>66</v>
      </c>
      <c r="M33" s="19">
        <f>SUM(J33:L33)-L33</f>
        <v>423</v>
      </c>
      <c r="N33" s="46">
        <v>30</v>
      </c>
      <c r="O33" s="7"/>
    </row>
    <row r="34" spans="1:19" ht="15">
      <c r="A34" s="71" t="s">
        <v>116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8"/>
    </row>
    <row r="35" spans="1:19" ht="15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8"/>
    </row>
    <row r="36" spans="1:19" ht="15" thickBo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</row>
    <row r="37" spans="1:19">
      <c r="A37" s="72" t="s">
        <v>0</v>
      </c>
      <c r="B37" s="74" t="s">
        <v>86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5"/>
    </row>
    <row r="38" spans="1:19" ht="14.25" customHeight="1">
      <c r="A38" s="73"/>
      <c r="B38" s="76" t="s">
        <v>1</v>
      </c>
      <c r="C38" s="78" t="s">
        <v>8</v>
      </c>
      <c r="D38" s="79"/>
      <c r="E38" s="79"/>
      <c r="F38" s="79"/>
      <c r="G38" s="79"/>
      <c r="H38" s="76" t="s">
        <v>2</v>
      </c>
      <c r="I38" s="76" t="s">
        <v>6</v>
      </c>
      <c r="J38" s="76" t="s">
        <v>7</v>
      </c>
      <c r="K38" s="76"/>
      <c r="L38" s="76"/>
      <c r="M38" s="76"/>
      <c r="N38" s="82" t="s">
        <v>5</v>
      </c>
    </row>
    <row r="39" spans="1:19">
      <c r="A39" s="73"/>
      <c r="B39" s="76"/>
      <c r="C39" s="80"/>
      <c r="D39" s="81"/>
      <c r="E39" s="81"/>
      <c r="F39" s="81"/>
      <c r="G39" s="81"/>
      <c r="H39" s="76"/>
      <c r="I39" s="76"/>
      <c r="J39" s="77" t="s">
        <v>3</v>
      </c>
      <c r="K39" s="77" t="s">
        <v>13</v>
      </c>
      <c r="L39" s="34" t="s">
        <v>14</v>
      </c>
      <c r="M39" s="77" t="s">
        <v>4</v>
      </c>
      <c r="N39" s="82"/>
    </row>
    <row r="40" spans="1:19" ht="15" thickBot="1">
      <c r="A40" s="73"/>
      <c r="B40" s="77"/>
      <c r="C40" s="80"/>
      <c r="D40" s="81"/>
      <c r="E40" s="81"/>
      <c r="F40" s="81"/>
      <c r="G40" s="81"/>
      <c r="H40" s="77"/>
      <c r="I40" s="77"/>
      <c r="J40" s="84"/>
      <c r="K40" s="84"/>
      <c r="L40" s="33" t="s">
        <v>15</v>
      </c>
      <c r="M40" s="84"/>
      <c r="N40" s="83"/>
    </row>
    <row r="41" spans="1:19" ht="15" thickBot="1">
      <c r="A41" s="42" t="s">
        <v>9</v>
      </c>
      <c r="B41" s="43" t="s">
        <v>78</v>
      </c>
      <c r="C41" s="95" t="s">
        <v>37</v>
      </c>
      <c r="D41" s="96"/>
      <c r="E41" s="96"/>
      <c r="F41" s="96"/>
      <c r="G41" s="96"/>
      <c r="H41" s="43" t="s">
        <v>10</v>
      </c>
      <c r="I41" s="43" t="s">
        <v>36</v>
      </c>
      <c r="J41" s="43">
        <f>J42+J43+J44+J45+J46+J47</f>
        <v>39</v>
      </c>
      <c r="K41" s="43">
        <f t="shared" ref="K41:L41" si="10">K42+K43+K44+K45+K46+K47</f>
        <v>123</v>
      </c>
      <c r="L41" s="43">
        <f t="shared" si="10"/>
        <v>21</v>
      </c>
      <c r="M41" s="61">
        <f t="shared" ref="M41:M48" si="11">SUM(J41:L41)-L41</f>
        <v>162</v>
      </c>
      <c r="N41" s="44">
        <v>10</v>
      </c>
    </row>
    <row r="42" spans="1:19" ht="14.25" customHeight="1">
      <c r="A42" s="20" t="s">
        <v>20</v>
      </c>
      <c r="B42" s="21" t="s">
        <v>29</v>
      </c>
      <c r="C42" s="108" t="s">
        <v>16</v>
      </c>
      <c r="D42" s="109"/>
      <c r="E42" s="109"/>
      <c r="F42" s="109"/>
      <c r="G42" s="109"/>
      <c r="H42" s="22"/>
      <c r="I42" s="22"/>
      <c r="J42" s="22">
        <v>3</v>
      </c>
      <c r="K42" s="22">
        <v>15</v>
      </c>
      <c r="L42" s="22">
        <v>3</v>
      </c>
      <c r="M42" s="22">
        <f t="shared" si="11"/>
        <v>18</v>
      </c>
      <c r="N42" s="23"/>
    </row>
    <row r="43" spans="1:19" ht="14.25" customHeight="1">
      <c r="A43" s="20" t="s">
        <v>21</v>
      </c>
      <c r="B43" s="21" t="s">
        <v>29</v>
      </c>
      <c r="C43" s="108" t="s">
        <v>17</v>
      </c>
      <c r="D43" s="109"/>
      <c r="E43" s="109"/>
      <c r="F43" s="109"/>
      <c r="G43" s="109"/>
      <c r="H43" s="22"/>
      <c r="I43" s="22"/>
      <c r="J43" s="22">
        <v>6</v>
      </c>
      <c r="K43" s="22">
        <v>18</v>
      </c>
      <c r="L43" s="22">
        <v>6</v>
      </c>
      <c r="M43" s="22">
        <f t="shared" si="11"/>
        <v>24</v>
      </c>
      <c r="N43" s="23"/>
      <c r="S43" s="62"/>
    </row>
    <row r="44" spans="1:19">
      <c r="A44" s="20" t="s">
        <v>22</v>
      </c>
      <c r="B44" s="21" t="s">
        <v>29</v>
      </c>
      <c r="C44" s="108" t="s">
        <v>31</v>
      </c>
      <c r="D44" s="109"/>
      <c r="E44" s="109"/>
      <c r="F44" s="109"/>
      <c r="G44" s="110"/>
      <c r="H44" s="22"/>
      <c r="I44" s="22"/>
      <c r="J44" s="22">
        <v>6</v>
      </c>
      <c r="K44" s="22">
        <v>12</v>
      </c>
      <c r="L44" s="22"/>
      <c r="M44" s="22">
        <f t="shared" si="11"/>
        <v>18</v>
      </c>
      <c r="N44" s="23"/>
    </row>
    <row r="45" spans="1:19">
      <c r="A45" s="9" t="s">
        <v>23</v>
      </c>
      <c r="B45" s="1" t="s">
        <v>29</v>
      </c>
      <c r="C45" s="85" t="s">
        <v>26</v>
      </c>
      <c r="D45" s="86"/>
      <c r="E45" s="86"/>
      <c r="F45" s="86"/>
      <c r="G45" s="86"/>
      <c r="H45" s="1"/>
      <c r="I45" s="1"/>
      <c r="J45" s="1">
        <v>6</v>
      </c>
      <c r="K45" s="1">
        <v>21</v>
      </c>
      <c r="L45" s="1">
        <v>3</v>
      </c>
      <c r="M45" s="1">
        <f t="shared" si="11"/>
        <v>27</v>
      </c>
      <c r="N45" s="2"/>
    </row>
    <row r="46" spans="1:19" ht="14.25" customHeight="1">
      <c r="A46" s="5" t="s">
        <v>30</v>
      </c>
      <c r="B46" s="21" t="s">
        <v>29</v>
      </c>
      <c r="C46" s="85" t="s">
        <v>25</v>
      </c>
      <c r="D46" s="86"/>
      <c r="E46" s="86"/>
      <c r="F46" s="86"/>
      <c r="G46" s="86"/>
      <c r="H46" s="1"/>
      <c r="I46" s="1"/>
      <c r="J46" s="1">
        <v>6</v>
      </c>
      <c r="K46" s="1">
        <v>21</v>
      </c>
      <c r="L46" s="1">
        <v>3</v>
      </c>
      <c r="M46" s="1">
        <f t="shared" si="11"/>
        <v>27</v>
      </c>
      <c r="N46" s="2"/>
    </row>
    <row r="47" spans="1:19" ht="15" customHeight="1" thickBot="1">
      <c r="A47" s="5" t="s">
        <v>32</v>
      </c>
      <c r="B47" s="1" t="s">
        <v>29</v>
      </c>
      <c r="C47" s="85" t="s">
        <v>24</v>
      </c>
      <c r="D47" s="86"/>
      <c r="E47" s="86"/>
      <c r="F47" s="86"/>
      <c r="G47" s="86"/>
      <c r="H47" s="1"/>
      <c r="I47" s="1"/>
      <c r="J47" s="1">
        <v>12</v>
      </c>
      <c r="K47" s="1">
        <v>36</v>
      </c>
      <c r="L47" s="1">
        <v>6</v>
      </c>
      <c r="M47" s="1">
        <f t="shared" si="11"/>
        <v>48</v>
      </c>
      <c r="N47" s="2"/>
    </row>
    <row r="48" spans="1:19" ht="15" thickBot="1">
      <c r="A48" s="42">
        <v>2</v>
      </c>
      <c r="B48" s="43" t="s">
        <v>102</v>
      </c>
      <c r="C48" s="95" t="s">
        <v>39</v>
      </c>
      <c r="D48" s="96"/>
      <c r="E48" s="96"/>
      <c r="F48" s="96"/>
      <c r="G48" s="96"/>
      <c r="H48" s="43" t="s">
        <v>10</v>
      </c>
      <c r="I48" s="43" t="s">
        <v>35</v>
      </c>
      <c r="J48" s="43">
        <v>15</v>
      </c>
      <c r="K48" s="43">
        <v>45</v>
      </c>
      <c r="L48" s="43">
        <v>9</v>
      </c>
      <c r="M48" s="43">
        <f t="shared" si="11"/>
        <v>60</v>
      </c>
      <c r="N48" s="44">
        <v>4</v>
      </c>
    </row>
    <row r="49" spans="1:14" ht="15" thickBot="1">
      <c r="A49" s="42" t="s">
        <v>43</v>
      </c>
      <c r="B49" s="43" t="s">
        <v>101</v>
      </c>
      <c r="C49" s="95" t="s">
        <v>41</v>
      </c>
      <c r="D49" s="96"/>
      <c r="E49" s="96"/>
      <c r="F49" s="96"/>
      <c r="G49" s="96"/>
      <c r="H49" s="43" t="s">
        <v>10</v>
      </c>
      <c r="I49" s="43" t="s">
        <v>36</v>
      </c>
      <c r="J49" s="43">
        <f>J50+J51</f>
        <v>12</v>
      </c>
      <c r="K49" s="43">
        <f t="shared" ref="K49:M49" si="12">K50+K51</f>
        <v>33</v>
      </c>
      <c r="L49" s="43">
        <f t="shared" si="12"/>
        <v>3</v>
      </c>
      <c r="M49" s="43">
        <f t="shared" si="12"/>
        <v>45</v>
      </c>
      <c r="N49" s="44">
        <v>2</v>
      </c>
    </row>
    <row r="50" spans="1:14">
      <c r="A50" s="25" t="s">
        <v>52</v>
      </c>
      <c r="B50" s="24" t="s">
        <v>101</v>
      </c>
      <c r="C50" s="97" t="s">
        <v>79</v>
      </c>
      <c r="D50" s="98"/>
      <c r="E50" s="98"/>
      <c r="F50" s="98"/>
      <c r="G50" s="99"/>
      <c r="H50" s="26"/>
      <c r="I50" s="26"/>
      <c r="J50" s="26">
        <v>3</v>
      </c>
      <c r="K50" s="26">
        <v>12</v>
      </c>
      <c r="L50" s="26"/>
      <c r="M50" s="26">
        <v>15</v>
      </c>
      <c r="N50" s="27"/>
    </row>
    <row r="51" spans="1:14" ht="15" thickBot="1">
      <c r="A51" s="10" t="s">
        <v>53</v>
      </c>
      <c r="B51" s="28" t="s">
        <v>101</v>
      </c>
      <c r="C51" s="100" t="s">
        <v>80</v>
      </c>
      <c r="D51" s="101"/>
      <c r="E51" s="101"/>
      <c r="F51" s="101"/>
      <c r="G51" s="101"/>
      <c r="H51" s="11"/>
      <c r="I51" s="11"/>
      <c r="J51" s="11">
        <v>9</v>
      </c>
      <c r="K51" s="11">
        <v>21</v>
      </c>
      <c r="L51" s="11">
        <v>3</v>
      </c>
      <c r="M51" s="11">
        <f>SUM(J51:L51)-L51</f>
        <v>30</v>
      </c>
      <c r="N51" s="12"/>
    </row>
    <row r="52" spans="1:14" ht="15" customHeight="1" thickBot="1">
      <c r="A52" s="45">
        <v>4</v>
      </c>
      <c r="B52" s="43" t="s">
        <v>103</v>
      </c>
      <c r="C52" s="95" t="s">
        <v>81</v>
      </c>
      <c r="D52" s="96"/>
      <c r="E52" s="96"/>
      <c r="F52" s="96"/>
      <c r="G52" s="107"/>
      <c r="H52" s="43" t="s">
        <v>10</v>
      </c>
      <c r="I52" s="43" t="s">
        <v>35</v>
      </c>
      <c r="J52" s="43">
        <v>15</v>
      </c>
      <c r="K52" s="43">
        <v>45</v>
      </c>
      <c r="L52" s="43">
        <v>12</v>
      </c>
      <c r="M52" s="43">
        <f t="shared" ref="M52:M55" si="13">SUM(I52:L52)-L52</f>
        <v>60</v>
      </c>
      <c r="N52" s="44">
        <v>4</v>
      </c>
    </row>
    <row r="53" spans="1:14" ht="15" customHeight="1" thickBot="1">
      <c r="A53" s="45">
        <v>5</v>
      </c>
      <c r="B53" s="43" t="s">
        <v>104</v>
      </c>
      <c r="C53" s="95" t="s">
        <v>82</v>
      </c>
      <c r="D53" s="96"/>
      <c r="E53" s="96"/>
      <c r="F53" s="96"/>
      <c r="G53" s="107"/>
      <c r="H53" s="43" t="s">
        <v>10</v>
      </c>
      <c r="I53" s="43" t="s">
        <v>35</v>
      </c>
      <c r="J53" s="43">
        <v>15</v>
      </c>
      <c r="K53" s="43">
        <v>45</v>
      </c>
      <c r="L53" s="43">
        <v>12</v>
      </c>
      <c r="M53" s="43">
        <f t="shared" ref="M53:M54" si="14">SUM(J53:L53)-L53</f>
        <v>60</v>
      </c>
      <c r="N53" s="44">
        <v>4</v>
      </c>
    </row>
    <row r="54" spans="1:14" ht="15" customHeight="1" thickBot="1">
      <c r="A54" s="45" t="s">
        <v>59</v>
      </c>
      <c r="B54" s="43" t="s">
        <v>60</v>
      </c>
      <c r="C54" s="95" t="s">
        <v>61</v>
      </c>
      <c r="D54" s="96"/>
      <c r="E54" s="96"/>
      <c r="F54" s="96"/>
      <c r="G54" s="107"/>
      <c r="H54" s="43" t="s">
        <v>63</v>
      </c>
      <c r="I54" s="30"/>
      <c r="J54" s="43">
        <f>J55+J57</f>
        <v>15</v>
      </c>
      <c r="K54" s="43">
        <f t="shared" ref="K54:L54" si="15">K55+K57</f>
        <v>75</v>
      </c>
      <c r="L54" s="43">
        <f t="shared" si="15"/>
        <v>9</v>
      </c>
      <c r="M54" s="43">
        <f t="shared" si="14"/>
        <v>90</v>
      </c>
      <c r="N54" s="31"/>
    </row>
    <row r="55" spans="1:14" ht="14.25" customHeight="1">
      <c r="A55" s="5" t="s">
        <v>91</v>
      </c>
      <c r="B55" s="1" t="s">
        <v>105</v>
      </c>
      <c r="C55" s="89" t="s">
        <v>62</v>
      </c>
      <c r="D55" s="90"/>
      <c r="E55" s="90"/>
      <c r="F55" s="90"/>
      <c r="G55" s="91"/>
      <c r="H55" s="1"/>
      <c r="I55" s="1" t="s">
        <v>11</v>
      </c>
      <c r="J55" s="1">
        <v>9</v>
      </c>
      <c r="K55" s="1">
        <v>51</v>
      </c>
      <c r="L55" s="1">
        <v>6</v>
      </c>
      <c r="M55" s="11">
        <f t="shared" si="13"/>
        <v>60</v>
      </c>
      <c r="N55" s="2">
        <v>4</v>
      </c>
    </row>
    <row r="56" spans="1:14" ht="14.25" customHeight="1">
      <c r="A56" s="5" t="s">
        <v>92</v>
      </c>
      <c r="B56" s="1" t="s">
        <v>106</v>
      </c>
      <c r="C56" s="85" t="s">
        <v>66</v>
      </c>
      <c r="D56" s="86"/>
      <c r="E56" s="86"/>
      <c r="F56" s="86"/>
      <c r="G56" s="87"/>
      <c r="H56" s="1"/>
      <c r="I56" s="1" t="s">
        <v>11</v>
      </c>
      <c r="J56" s="1">
        <v>9</v>
      </c>
      <c r="K56" s="1">
        <v>51</v>
      </c>
      <c r="L56" s="1">
        <v>6</v>
      </c>
      <c r="M56" s="11">
        <f t="shared" ref="M56:M64" si="16">SUM(J56:L56)-L56</f>
        <v>60</v>
      </c>
      <c r="N56" s="2">
        <v>4</v>
      </c>
    </row>
    <row r="57" spans="1:14" ht="14.25" customHeight="1" thickBot="1">
      <c r="A57" s="5" t="s">
        <v>93</v>
      </c>
      <c r="B57" s="29" t="s">
        <v>107</v>
      </c>
      <c r="C57" s="92" t="s">
        <v>71</v>
      </c>
      <c r="D57" s="93"/>
      <c r="E57" s="93"/>
      <c r="F57" s="93"/>
      <c r="G57" s="94"/>
      <c r="H57" s="29"/>
      <c r="I57" s="29" t="s">
        <v>11</v>
      </c>
      <c r="J57" s="29">
        <v>6</v>
      </c>
      <c r="K57" s="29">
        <v>24</v>
      </c>
      <c r="L57" s="29">
        <v>3</v>
      </c>
      <c r="M57" s="14">
        <f t="shared" si="16"/>
        <v>30</v>
      </c>
      <c r="N57" s="38">
        <v>2</v>
      </c>
    </row>
    <row r="58" spans="1:14" ht="15" thickBot="1">
      <c r="A58" s="45" t="s">
        <v>74</v>
      </c>
      <c r="B58" s="43" t="s">
        <v>97</v>
      </c>
      <c r="C58" s="95" t="s">
        <v>73</v>
      </c>
      <c r="D58" s="96"/>
      <c r="E58" s="96"/>
      <c r="F58" s="96"/>
      <c r="G58" s="96"/>
      <c r="H58" s="43" t="s">
        <v>63</v>
      </c>
      <c r="I58" s="30"/>
      <c r="J58" s="43">
        <f>J59+J60</f>
        <v>15</v>
      </c>
      <c r="K58" s="43">
        <f t="shared" ref="K58:L58" si="17">K59+K60</f>
        <v>75</v>
      </c>
      <c r="L58" s="43">
        <f t="shared" si="17"/>
        <v>9</v>
      </c>
      <c r="M58" s="43">
        <f t="shared" si="16"/>
        <v>90</v>
      </c>
      <c r="N58" s="31"/>
    </row>
    <row r="59" spans="1:14">
      <c r="A59" s="49" t="s">
        <v>94</v>
      </c>
      <c r="B59" s="26" t="s">
        <v>108</v>
      </c>
      <c r="C59" s="68" t="s">
        <v>83</v>
      </c>
      <c r="D59" s="69"/>
      <c r="E59" s="69"/>
      <c r="F59" s="69"/>
      <c r="G59" s="70"/>
      <c r="H59" s="1"/>
      <c r="I59" s="1" t="s">
        <v>11</v>
      </c>
      <c r="J59" s="39">
        <v>9</v>
      </c>
      <c r="K59" s="40">
        <v>51</v>
      </c>
      <c r="L59" s="40">
        <v>6</v>
      </c>
      <c r="M59" s="40">
        <f t="shared" si="16"/>
        <v>60</v>
      </c>
      <c r="N59" s="41">
        <v>4</v>
      </c>
    </row>
    <row r="60" spans="1:14">
      <c r="A60" s="49" t="s">
        <v>95</v>
      </c>
      <c r="B60" s="11" t="s">
        <v>109</v>
      </c>
      <c r="C60" s="85" t="s">
        <v>84</v>
      </c>
      <c r="D60" s="86"/>
      <c r="E60" s="86"/>
      <c r="F60" s="86"/>
      <c r="G60" s="87"/>
      <c r="H60" s="1"/>
      <c r="I60" s="1" t="s">
        <v>11</v>
      </c>
      <c r="J60" s="29">
        <v>6</v>
      </c>
      <c r="K60" s="14">
        <v>24</v>
      </c>
      <c r="L60" s="14">
        <v>3</v>
      </c>
      <c r="M60" s="14">
        <f t="shared" si="16"/>
        <v>30</v>
      </c>
      <c r="N60" s="15">
        <v>2</v>
      </c>
    </row>
    <row r="61" spans="1:14" ht="15" thickBot="1">
      <c r="A61" s="49" t="s">
        <v>96</v>
      </c>
      <c r="B61" s="17" t="s">
        <v>110</v>
      </c>
      <c r="C61" s="85" t="s">
        <v>85</v>
      </c>
      <c r="D61" s="86"/>
      <c r="E61" s="86"/>
      <c r="F61" s="86"/>
      <c r="G61" s="87"/>
      <c r="H61" s="29"/>
      <c r="I61" s="29" t="s">
        <v>11</v>
      </c>
      <c r="J61" s="29">
        <v>6</v>
      </c>
      <c r="K61" s="14">
        <v>24</v>
      </c>
      <c r="L61" s="14">
        <v>3</v>
      </c>
      <c r="M61" s="14">
        <f t="shared" si="16"/>
        <v>30</v>
      </c>
      <c r="N61" s="15">
        <v>2</v>
      </c>
    </row>
    <row r="62" spans="1:14" ht="15" thickBot="1">
      <c r="A62" s="63" t="s">
        <v>87</v>
      </c>
      <c r="B62" s="64"/>
      <c r="C62" s="64"/>
      <c r="D62" s="64"/>
      <c r="E62" s="64"/>
      <c r="F62" s="64"/>
      <c r="G62" s="64"/>
      <c r="H62" s="64"/>
      <c r="I62" s="65"/>
      <c r="J62" s="19">
        <f>J41+J48+J49+J52+J53</f>
        <v>96</v>
      </c>
      <c r="K62" s="19">
        <f t="shared" ref="K62:L62" si="18">K41+K48+K49+K52+K53</f>
        <v>291</v>
      </c>
      <c r="L62" s="19">
        <f t="shared" si="18"/>
        <v>57</v>
      </c>
      <c r="M62" s="19">
        <f t="shared" si="16"/>
        <v>387</v>
      </c>
      <c r="N62" s="19">
        <f>N41+N48+N49+N52+N50+N53</f>
        <v>24</v>
      </c>
    </row>
    <row r="63" spans="1:14" ht="15.75" thickBot="1">
      <c r="A63" s="63" t="s">
        <v>88</v>
      </c>
      <c r="B63" s="64"/>
      <c r="C63" s="64"/>
      <c r="D63" s="64"/>
      <c r="E63" s="64"/>
      <c r="F63" s="64"/>
      <c r="G63" s="64"/>
      <c r="H63" s="64"/>
      <c r="I63" s="65"/>
      <c r="J63" s="53">
        <f>(J54+J58)/2</f>
        <v>15</v>
      </c>
      <c r="K63" s="53">
        <f t="shared" ref="K63:L63" si="19">(K54+K58)/2</f>
        <v>75</v>
      </c>
      <c r="L63" s="53">
        <f t="shared" si="19"/>
        <v>9</v>
      </c>
      <c r="M63" s="53">
        <f t="shared" si="16"/>
        <v>90</v>
      </c>
      <c r="N63" s="54">
        <v>6</v>
      </c>
    </row>
    <row r="64" spans="1:14" ht="15.75" thickBot="1">
      <c r="A64" s="66" t="s">
        <v>89</v>
      </c>
      <c r="B64" s="67"/>
      <c r="C64" s="67"/>
      <c r="D64" s="67"/>
      <c r="E64" s="67"/>
      <c r="F64" s="67"/>
      <c r="G64" s="67"/>
      <c r="H64" s="67"/>
      <c r="I64" s="67"/>
      <c r="J64" s="54">
        <f>J62+J63</f>
        <v>111</v>
      </c>
      <c r="K64" s="54">
        <f t="shared" ref="K64:L64" si="20">K62+K63</f>
        <v>366</v>
      </c>
      <c r="L64" s="54">
        <f t="shared" si="20"/>
        <v>66</v>
      </c>
      <c r="M64" s="54">
        <f t="shared" si="16"/>
        <v>477</v>
      </c>
      <c r="N64" s="47">
        <v>30</v>
      </c>
    </row>
    <row r="65" spans="1:14" ht="15">
      <c r="A65" s="71" t="s">
        <v>117</v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</row>
    <row r="66" spans="1:14" ht="15" thickBo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</row>
    <row r="67" spans="1:14">
      <c r="A67" s="72" t="s">
        <v>0</v>
      </c>
      <c r="B67" s="74" t="s">
        <v>111</v>
      </c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5"/>
    </row>
    <row r="68" spans="1:14">
      <c r="A68" s="73"/>
      <c r="B68" s="76" t="s">
        <v>1</v>
      </c>
      <c r="C68" s="78" t="s">
        <v>8</v>
      </c>
      <c r="D68" s="79"/>
      <c r="E68" s="79"/>
      <c r="F68" s="79"/>
      <c r="G68" s="79"/>
      <c r="H68" s="76" t="s">
        <v>2</v>
      </c>
      <c r="I68" s="76" t="s">
        <v>6</v>
      </c>
      <c r="J68" s="76" t="s">
        <v>7</v>
      </c>
      <c r="K68" s="76"/>
      <c r="L68" s="76"/>
      <c r="M68" s="76"/>
      <c r="N68" s="82" t="s">
        <v>5</v>
      </c>
    </row>
    <row r="69" spans="1:14">
      <c r="A69" s="73"/>
      <c r="B69" s="76"/>
      <c r="C69" s="80"/>
      <c r="D69" s="81"/>
      <c r="E69" s="81"/>
      <c r="F69" s="81"/>
      <c r="G69" s="81"/>
      <c r="H69" s="76"/>
      <c r="I69" s="76"/>
      <c r="J69" s="77" t="s">
        <v>3</v>
      </c>
      <c r="K69" s="77" t="s">
        <v>13</v>
      </c>
      <c r="L69" s="55" t="s">
        <v>14</v>
      </c>
      <c r="M69" s="77" t="s">
        <v>4</v>
      </c>
      <c r="N69" s="82"/>
    </row>
    <row r="70" spans="1:14" ht="15" thickBot="1">
      <c r="A70" s="73"/>
      <c r="B70" s="77"/>
      <c r="C70" s="80"/>
      <c r="D70" s="81"/>
      <c r="E70" s="81"/>
      <c r="F70" s="81"/>
      <c r="G70" s="81"/>
      <c r="H70" s="77"/>
      <c r="I70" s="77"/>
      <c r="J70" s="84"/>
      <c r="K70" s="84"/>
      <c r="L70" s="56" t="s">
        <v>15</v>
      </c>
      <c r="M70" s="84"/>
      <c r="N70" s="83"/>
    </row>
    <row r="71" spans="1:14" ht="15" thickBot="1">
      <c r="A71" s="63" t="s">
        <v>112</v>
      </c>
      <c r="B71" s="64"/>
      <c r="C71" s="64"/>
      <c r="D71" s="64"/>
      <c r="E71" s="64"/>
      <c r="F71" s="64"/>
      <c r="G71" s="64"/>
      <c r="H71" s="64"/>
      <c r="I71" s="65"/>
      <c r="J71" s="19">
        <f>J31+J62</f>
        <v>180</v>
      </c>
      <c r="K71" s="19">
        <f t="shared" ref="K71:N71" si="21">K31+K62</f>
        <v>540</v>
      </c>
      <c r="L71" s="19">
        <f t="shared" si="21"/>
        <v>114</v>
      </c>
      <c r="M71" s="19">
        <f t="shared" ref="M71:M73" si="22">SUM(J71:L71)-L71</f>
        <v>720</v>
      </c>
      <c r="N71" s="19">
        <f t="shared" si="21"/>
        <v>48</v>
      </c>
    </row>
    <row r="72" spans="1:14" ht="15.75" thickBot="1">
      <c r="A72" s="63" t="s">
        <v>113</v>
      </c>
      <c r="B72" s="64"/>
      <c r="C72" s="64"/>
      <c r="D72" s="64"/>
      <c r="E72" s="64"/>
      <c r="F72" s="64"/>
      <c r="G72" s="64"/>
      <c r="H72" s="64"/>
      <c r="I72" s="65"/>
      <c r="J72" s="53">
        <f>J32+J63</f>
        <v>30</v>
      </c>
      <c r="K72" s="53">
        <f t="shared" ref="K72:N72" si="23">K32+K63</f>
        <v>150</v>
      </c>
      <c r="L72" s="53">
        <f t="shared" si="23"/>
        <v>18</v>
      </c>
      <c r="M72" s="53">
        <f t="shared" si="22"/>
        <v>180</v>
      </c>
      <c r="N72" s="53">
        <f t="shared" si="23"/>
        <v>12</v>
      </c>
    </row>
    <row r="73" spans="1:14" ht="15.75" thickBot="1">
      <c r="A73" s="66" t="s">
        <v>114</v>
      </c>
      <c r="B73" s="67"/>
      <c r="C73" s="67"/>
      <c r="D73" s="67"/>
      <c r="E73" s="67"/>
      <c r="F73" s="67"/>
      <c r="G73" s="67"/>
      <c r="H73" s="67"/>
      <c r="I73" s="67"/>
      <c r="J73" s="54">
        <f>J71+J72</f>
        <v>210</v>
      </c>
      <c r="K73" s="54">
        <f t="shared" ref="K73:N73" si="24">K71+K72</f>
        <v>690</v>
      </c>
      <c r="L73" s="54">
        <f t="shared" si="24"/>
        <v>132</v>
      </c>
      <c r="M73" s="54">
        <f t="shared" si="22"/>
        <v>900</v>
      </c>
      <c r="N73" s="54">
        <f t="shared" si="24"/>
        <v>60</v>
      </c>
    </row>
  </sheetData>
  <mergeCells count="93">
    <mergeCell ref="A35:N35"/>
    <mergeCell ref="C11:G11"/>
    <mergeCell ref="C20:G20"/>
    <mergeCell ref="A63:I63"/>
    <mergeCell ref="C26:G26"/>
    <mergeCell ref="C23:G23"/>
    <mergeCell ref="C24:G24"/>
    <mergeCell ref="C25:G25"/>
    <mergeCell ref="C17:G17"/>
    <mergeCell ref="C28:G28"/>
    <mergeCell ref="C16:G16"/>
    <mergeCell ref="C18:G18"/>
    <mergeCell ref="C19:G19"/>
    <mergeCell ref="C21:G21"/>
    <mergeCell ref="C22:G22"/>
    <mergeCell ref="C52:G52"/>
    <mergeCell ref="C53:G53"/>
    <mergeCell ref="A34:N34"/>
    <mergeCell ref="C61:G61"/>
    <mergeCell ref="C54:G54"/>
    <mergeCell ref="C48:G48"/>
    <mergeCell ref="C49:G49"/>
    <mergeCell ref="C41:G41"/>
    <mergeCell ref="C42:G42"/>
    <mergeCell ref="C43:G43"/>
    <mergeCell ref="C46:G46"/>
    <mergeCell ref="C47:G47"/>
    <mergeCell ref="C44:G44"/>
    <mergeCell ref="C45:G45"/>
    <mergeCell ref="A37:A40"/>
    <mergeCell ref="B37:N37"/>
    <mergeCell ref="B38:B40"/>
    <mergeCell ref="C38:G40"/>
    <mergeCell ref="A1:N1"/>
    <mergeCell ref="H5:H7"/>
    <mergeCell ref="I5:I7"/>
    <mergeCell ref="B4:N4"/>
    <mergeCell ref="C5:G7"/>
    <mergeCell ref="B5:B7"/>
    <mergeCell ref="J5:M5"/>
    <mergeCell ref="A4:A7"/>
    <mergeCell ref="N5:N7"/>
    <mergeCell ref="A2:N2"/>
    <mergeCell ref="J6:J7"/>
    <mergeCell ref="K6:K7"/>
    <mergeCell ref="M6:M7"/>
    <mergeCell ref="H38:H40"/>
    <mergeCell ref="I38:I40"/>
    <mergeCell ref="J38:M38"/>
    <mergeCell ref="N38:N40"/>
    <mergeCell ref="J39:J40"/>
    <mergeCell ref="K39:K40"/>
    <mergeCell ref="M39:M40"/>
    <mergeCell ref="C50:G50"/>
    <mergeCell ref="C51:G51"/>
    <mergeCell ref="C8:G8"/>
    <mergeCell ref="C27:G27"/>
    <mergeCell ref="C29:G29"/>
    <mergeCell ref="C30:G30"/>
    <mergeCell ref="A31:I31"/>
    <mergeCell ref="C9:G9"/>
    <mergeCell ref="C12:G12"/>
    <mergeCell ref="C13:G13"/>
    <mergeCell ref="C14:G14"/>
    <mergeCell ref="C15:G15"/>
    <mergeCell ref="C10:G10"/>
    <mergeCell ref="A36:N36"/>
    <mergeCell ref="A32:I32"/>
    <mergeCell ref="A33:I33"/>
    <mergeCell ref="M69:M70"/>
    <mergeCell ref="C60:G60"/>
    <mergeCell ref="A66:N66"/>
    <mergeCell ref="C55:G55"/>
    <mergeCell ref="C56:G56"/>
    <mergeCell ref="C57:G57"/>
    <mergeCell ref="C58:G58"/>
    <mergeCell ref="A64:I64"/>
    <mergeCell ref="A71:I71"/>
    <mergeCell ref="A72:I72"/>
    <mergeCell ref="A73:I73"/>
    <mergeCell ref="A62:I62"/>
    <mergeCell ref="C59:G59"/>
    <mergeCell ref="A65:N65"/>
    <mergeCell ref="A67:A70"/>
    <mergeCell ref="B67:N67"/>
    <mergeCell ref="B68:B70"/>
    <mergeCell ref="C68:G70"/>
    <mergeCell ref="H68:H70"/>
    <mergeCell ref="I68:I70"/>
    <mergeCell ref="J68:M68"/>
    <mergeCell ref="N68:N70"/>
    <mergeCell ref="J69:J70"/>
    <mergeCell ref="K69:K70"/>
  </mergeCells>
  <phoneticPr fontId="1" type="noConversion"/>
  <printOptions horizontalCentered="1"/>
  <pageMargins left="0.51181102362204722" right="0.51181102362204722" top="0.39370078740157483" bottom="0.39370078740157483" header="0.31496062992125984" footer="0.31496062992125984"/>
  <pageSetup paperSize="9" scale="90" orientation="landscape" r:id="rId1"/>
  <headerFooter>
    <oddFooter>&amp;R&amp;"Verdana,Normalny"&amp;10Strona &amp;P</oddFooter>
  </headerFooter>
  <rowBreaks count="1" manualBreakCount="1">
    <brk id="3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Choroby wewnętrzne</vt:lpstr>
      <vt:lpstr>'Choroby wewnętrzne'!Obszar_wydruku</vt:lpstr>
      <vt:lpstr>'Choroby wewnętrzne'!Tytuły_wydruku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Grzegorz Dobosz</cp:lastModifiedBy>
  <cp:lastPrinted>2022-05-30T09:31:54Z</cp:lastPrinted>
  <dcterms:created xsi:type="dcterms:W3CDTF">2017-03-22T08:56:23Z</dcterms:created>
  <dcterms:modified xsi:type="dcterms:W3CDTF">2023-01-20T10:25:17Z</dcterms:modified>
</cp:coreProperties>
</file>